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Pinoy Akawntant\Tax Regime\"/>
    </mc:Choice>
  </mc:AlternateContent>
  <xr:revisionPtr revIDLastSave="0" documentId="13_ncr:1_{5061007E-4562-4F38-9C64-A498766A2CE5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What Tax Type" sheetId="2" r:id="rId1"/>
    <sheet name="Graduated Tax Table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" i="1" l="1"/>
  <c r="D4" i="1"/>
  <c r="D17" i="2"/>
  <c r="C17" i="2"/>
  <c r="D9" i="2"/>
  <c r="C9" i="2"/>
  <c r="C12" i="2" s="1"/>
  <c r="B9" i="2"/>
  <c r="B13" i="2" s="1"/>
  <c r="B15" i="2" s="1"/>
  <c r="D13" i="2" l="1"/>
  <c r="C13" i="2"/>
  <c r="B18" i="2" l="1"/>
  <c r="D3" i="1"/>
  <c r="D15" i="2"/>
  <c r="D18" i="2" s="1"/>
  <c r="C15" i="2"/>
  <c r="C18" i="2" s="1"/>
</calcChain>
</file>

<file path=xl/sharedStrings.xml><?xml version="1.0" encoding="utf-8"?>
<sst xmlns="http://schemas.openxmlformats.org/spreadsheetml/2006/main" count="28" uniqueCount="23">
  <si>
    <t>Taxable Income</t>
  </si>
  <si>
    <t>Over</t>
  </si>
  <si>
    <t>Not over</t>
  </si>
  <si>
    <t>Tax on column 1</t>
  </si>
  <si>
    <t>Tax on excess %</t>
  </si>
  <si>
    <t>OSD</t>
  </si>
  <si>
    <t>Income Tax</t>
  </si>
  <si>
    <t>Percentage Tax</t>
  </si>
  <si>
    <t>Total Taxes</t>
  </si>
  <si>
    <t>GRADUATED INCOME TAX RATE</t>
  </si>
  <si>
    <t>ITEMIZED</t>
  </si>
  <si>
    <t>SALES</t>
  </si>
  <si>
    <t>2026 Total Annual Sales Estimate</t>
  </si>
  <si>
    <t>Financial Statements Required?</t>
  </si>
  <si>
    <t>NO</t>
  </si>
  <si>
    <t>YES</t>
  </si>
  <si>
    <t>Valid Invoice from Suppliers Required</t>
  </si>
  <si>
    <t xml:space="preserve">Less: </t>
  </si>
  <si>
    <t>Allowable Deductions</t>
  </si>
  <si>
    <t>Expenses with valid invoice</t>
  </si>
  <si>
    <t>GRADUATED INCOME TAX TABLE</t>
  </si>
  <si>
    <t>PINOY AKAWNTANT CAFÉ</t>
  </si>
  <si>
    <t>INCOME TAX TYPE / TAX REGIME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</si>
</sst>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₱-3409]#,##0.00;\-[$₱-3409]#,##0.00"/>
  </numFmts>
  <fonts count="5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0"/>
      <color theme="1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9" fontId="1" fillId="0" borderId="0" xfId="0" applyNumberFormat="1" applyFont="1"/>
    <xf numFmtId="0" fontId="2" fillId="0" borderId="0" xfId="0" applyFont="1"/>
    <xf numFmtId="0" fontId="2" fillId="0" borderId="0" xfId="0" applyFont="1" applyAlignment="1">
      <alignment horizontal="left" indent="2"/>
    </xf>
    <xf numFmtId="0" fontId="3" fillId="0" borderId="0" xfId="0" applyFont="1"/>
    <xf numFmtId="43" fontId="0" fillId="0" borderId="4" xfId="1" applyFont="1" applyBorder="1"/>
    <xf numFmtId="43" fontId="0" fillId="0" borderId="5" xfId="1" applyFont="1" applyBorder="1"/>
    <xf numFmtId="43" fontId="4" fillId="0" borderId="4" xfId="1" applyFont="1" applyBorder="1"/>
    <xf numFmtId="43" fontId="3" fillId="0" borderId="4" xfId="1" applyFont="1" applyBorder="1"/>
    <xf numFmtId="43" fontId="1" fillId="0" borderId="5" xfId="1" applyFont="1" applyBorder="1"/>
    <xf numFmtId="43" fontId="2" fillId="0" borderId="4" xfId="1" applyFont="1" applyBorder="1"/>
    <xf numFmtId="0" fontId="3" fillId="2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9" fontId="3" fillId="4" borderId="6" xfId="0" applyNumberFormat="1" applyFont="1" applyFill="1" applyBorder="1" applyAlignment="1">
      <alignment horizontal="center" vertical="center"/>
    </xf>
    <xf numFmtId="9" fontId="3" fillId="4" borderId="7" xfId="0" applyNumberFormat="1" applyFont="1" applyFill="1" applyBorder="1" applyAlignment="1">
      <alignment horizontal="center" vertical="center"/>
    </xf>
    <xf numFmtId="164" fontId="3" fillId="6" borderId="0" xfId="1" applyNumberFormat="1" applyFont="1" applyFill="1"/>
    <xf numFmtId="164" fontId="3" fillId="5" borderId="8" xfId="1" applyNumberFormat="1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682F37-3333-449F-B487-2E95C2C2FD1F}">
  <dimension ref="A1:D21"/>
  <sheetViews>
    <sheetView tabSelected="1" zoomScale="110" zoomScaleNormal="110" workbookViewId="0">
      <selection activeCell="C1" sqref="C1"/>
    </sheetView>
  </sheetViews>
  <sheetFormatPr defaultRowHeight="12.5" x14ac:dyDescent="0.25"/>
  <cols>
    <col min="1" max="1" width="31.54296875" customWidth="1"/>
    <col min="2" max="4" width="18.81640625" customWidth="1"/>
  </cols>
  <sheetData>
    <row r="1" spans="1:4" ht="13" x14ac:dyDescent="0.3">
      <c r="A1" s="5" t="s">
        <v>21</v>
      </c>
    </row>
    <row r="2" spans="1:4" x14ac:dyDescent="0.25">
      <c r="A2" s="3" t="s">
        <v>22</v>
      </c>
    </row>
    <row r="3" spans="1:4" x14ac:dyDescent="0.25">
      <c r="A3" s="3"/>
    </row>
    <row r="4" spans="1:4" ht="13" x14ac:dyDescent="0.3">
      <c r="A4" s="3" t="s">
        <v>12</v>
      </c>
      <c r="B4" s="20">
        <v>600000</v>
      </c>
    </row>
    <row r="7" spans="1:4" ht="13" x14ac:dyDescent="0.3">
      <c r="B7" s="18">
        <v>0.08</v>
      </c>
      <c r="C7" s="16" t="s">
        <v>9</v>
      </c>
      <c r="D7" s="17"/>
    </row>
    <row r="8" spans="1:4" ht="13.5" thickBot="1" x14ac:dyDescent="0.35">
      <c r="B8" s="19"/>
      <c r="C8" s="12" t="s">
        <v>5</v>
      </c>
      <c r="D8" s="13" t="s">
        <v>10</v>
      </c>
    </row>
    <row r="9" spans="1:4" x14ac:dyDescent="0.25">
      <c r="A9" s="3" t="s">
        <v>11</v>
      </c>
      <c r="B9" s="6">
        <f>B4</f>
        <v>600000</v>
      </c>
      <c r="C9" s="6">
        <f>B4</f>
        <v>600000</v>
      </c>
      <c r="D9" s="6">
        <f>B4</f>
        <v>600000</v>
      </c>
    </row>
    <row r="10" spans="1:4" x14ac:dyDescent="0.25">
      <c r="A10" s="3" t="s">
        <v>17</v>
      </c>
      <c r="B10" s="6"/>
      <c r="C10" s="6"/>
      <c r="D10" s="6"/>
    </row>
    <row r="11" spans="1:4" x14ac:dyDescent="0.25">
      <c r="A11" s="4" t="s">
        <v>19</v>
      </c>
      <c r="B11" s="6">
        <v>0</v>
      </c>
      <c r="C11" s="6">
        <v>0</v>
      </c>
      <c r="D11" s="6">
        <v>400000</v>
      </c>
    </row>
    <row r="12" spans="1:4" x14ac:dyDescent="0.25">
      <c r="A12" s="4" t="s">
        <v>18</v>
      </c>
      <c r="B12" s="7">
        <v>250000</v>
      </c>
      <c r="C12" s="7">
        <f>C9*0.4</f>
        <v>240000</v>
      </c>
      <c r="D12" s="10">
        <v>0</v>
      </c>
    </row>
    <row r="13" spans="1:4" x14ac:dyDescent="0.25">
      <c r="A13" s="3" t="s">
        <v>0</v>
      </c>
      <c r="B13" s="11">
        <f>B9-B12</f>
        <v>350000</v>
      </c>
      <c r="C13" s="6">
        <f>C9-C12</f>
        <v>360000</v>
      </c>
      <c r="D13" s="6">
        <f>D9-D11</f>
        <v>200000</v>
      </c>
    </row>
    <row r="14" spans="1:4" x14ac:dyDescent="0.25">
      <c r="A14" s="3"/>
      <c r="B14" s="11"/>
      <c r="C14" s="6"/>
      <c r="D14" s="6"/>
    </row>
    <row r="15" spans="1:4" ht="13" x14ac:dyDescent="0.3">
      <c r="A15" s="5" t="s">
        <v>6</v>
      </c>
      <c r="B15" s="9">
        <f>IF(B13&lt;=0,0,B13*0.08)</f>
        <v>28000</v>
      </c>
      <c r="C15" s="8">
        <f>IF(C13&lt;=0,"",_xlfn.LET(_xlpm.income, C13, _xlpm.baseTax, LOOKUP(_xlpm.income, 'Graduated Tax Table'!$A$7:$A$12, 'Graduated Tax Table'!$C$7:$C$12),_xlpm.rate, LOOKUP(_xlpm.income, 'Graduated Tax Table'!$A$7:$A$12, 'Graduated Tax Table'!$D$7:$D$12), _xlpm.lowerLimit, LOOKUP(_xlpm.income, 'Graduated Tax Table'!$A$7:$A$12, 'Graduated Tax Table'!$A$7:$A$12), _xlpm.baseTax + (_xlpm.income - _xlpm.lowerLimit) * _xlpm.rate))</f>
        <v>16500</v>
      </c>
      <c r="D15" s="8">
        <f>IF(D13&lt;=0,"",_xlfn.LET(_xlpm.income, D13, _xlpm.baseTax, LOOKUP(_xlpm.income, 'Graduated Tax Table'!$A$7:$A$12, 'Graduated Tax Table'!$C$7:$C$12),_xlpm.rate, LOOKUP(_xlpm.income, 'Graduated Tax Table'!$A$7:$A$12, 'Graduated Tax Table'!$D$7:$D$12), _xlpm.lowerLimit, LOOKUP(_xlpm.income, 'Graduated Tax Table'!$A$7:$A$12, 'Graduated Tax Table'!$A$7:$A$12), _xlpm.baseTax + (_xlpm.income - _xlpm.lowerLimit) * _xlpm.rate))</f>
        <v>0</v>
      </c>
    </row>
    <row r="16" spans="1:4" x14ac:dyDescent="0.25">
      <c r="B16" s="6"/>
      <c r="C16" s="6"/>
      <c r="D16" s="6"/>
    </row>
    <row r="17" spans="1:4" ht="13" x14ac:dyDescent="0.3">
      <c r="A17" s="5" t="s">
        <v>7</v>
      </c>
      <c r="B17" s="9">
        <v>0</v>
      </c>
      <c r="C17" s="9">
        <f>B4*0.03</f>
        <v>18000</v>
      </c>
      <c r="D17" s="9">
        <f>B4*0.03</f>
        <v>18000</v>
      </c>
    </row>
    <row r="18" spans="1:4" ht="22.5" customHeight="1" thickBot="1" x14ac:dyDescent="0.35">
      <c r="A18" s="5" t="s">
        <v>8</v>
      </c>
      <c r="B18" s="21">
        <f>B15+B17</f>
        <v>28000</v>
      </c>
      <c r="C18" s="21">
        <f>C15+C17</f>
        <v>34500</v>
      </c>
      <c r="D18" s="21">
        <f>D15+D17</f>
        <v>18000</v>
      </c>
    </row>
    <row r="19" spans="1:4" ht="13" thickTop="1" x14ac:dyDescent="0.25"/>
    <row r="20" spans="1:4" ht="13" x14ac:dyDescent="0.3">
      <c r="A20" s="3" t="s">
        <v>13</v>
      </c>
      <c r="B20" s="14" t="s">
        <v>14</v>
      </c>
      <c r="C20" s="14" t="s">
        <v>14</v>
      </c>
      <c r="D20" s="14" t="s">
        <v>15</v>
      </c>
    </row>
    <row r="21" spans="1:4" ht="13" x14ac:dyDescent="0.3">
      <c r="A21" s="3" t="s">
        <v>16</v>
      </c>
      <c r="B21" s="14" t="s">
        <v>14</v>
      </c>
      <c r="C21" s="14" t="s">
        <v>14</v>
      </c>
      <c r="D21" s="14" t="s">
        <v>15</v>
      </c>
    </row>
  </sheetData>
  <mergeCells count="2">
    <mergeCell ref="C7:D7"/>
    <mergeCell ref="B7:B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17"/>
  <sheetViews>
    <sheetView workbookViewId="0">
      <selection activeCell="B3" sqref="B3"/>
    </sheetView>
  </sheetViews>
  <sheetFormatPr defaultColWidth="12.6328125" defaultRowHeight="15.75" customHeight="1" x14ac:dyDescent="0.25"/>
  <cols>
    <col min="1" max="1" width="21.90625" customWidth="1"/>
  </cols>
  <sheetData>
    <row r="1" spans="1:5" ht="15.75" customHeight="1" x14ac:dyDescent="0.3">
      <c r="A1" s="15" t="s">
        <v>20</v>
      </c>
    </row>
    <row r="2" spans="1:5" ht="15.75" customHeight="1" x14ac:dyDescent="0.3">
      <c r="A2" s="15"/>
    </row>
    <row r="3" spans="1:5" ht="15.75" customHeight="1" x14ac:dyDescent="0.25">
      <c r="A3" s="1" t="s">
        <v>0</v>
      </c>
      <c r="B3" s="1">
        <v>251000</v>
      </c>
      <c r="C3">
        <v>0</v>
      </c>
      <c r="D3">
        <f>0.15*(B3-A8)</f>
        <v>150</v>
      </c>
    </row>
    <row r="4" spans="1:5" ht="15.75" customHeight="1" x14ac:dyDescent="0.25">
      <c r="D4">
        <f>B3-250000</f>
        <v>1000</v>
      </c>
      <c r="E4">
        <f>D4*0.15</f>
        <v>150</v>
      </c>
    </row>
    <row r="6" spans="1:5" ht="15.75" customHeight="1" x14ac:dyDescent="0.25">
      <c r="A6" s="1" t="s">
        <v>1</v>
      </c>
      <c r="B6" s="1" t="s">
        <v>2</v>
      </c>
      <c r="C6" s="1" t="s">
        <v>3</v>
      </c>
      <c r="D6" s="1" t="s">
        <v>4</v>
      </c>
    </row>
    <row r="7" spans="1:5" ht="15.75" customHeight="1" x14ac:dyDescent="0.25">
      <c r="A7" s="1">
        <v>0</v>
      </c>
      <c r="B7" s="1">
        <v>250000</v>
      </c>
      <c r="C7" s="1">
        <v>0</v>
      </c>
      <c r="D7" s="2">
        <v>0</v>
      </c>
    </row>
    <row r="8" spans="1:5" ht="15.75" customHeight="1" x14ac:dyDescent="0.25">
      <c r="A8" s="1">
        <v>250000</v>
      </c>
      <c r="B8" s="1">
        <v>400000</v>
      </c>
      <c r="C8" s="1">
        <v>0</v>
      </c>
      <c r="D8" s="2">
        <v>0.15</v>
      </c>
    </row>
    <row r="9" spans="1:5" ht="15.75" customHeight="1" x14ac:dyDescent="0.25">
      <c r="A9" s="1">
        <v>400000</v>
      </c>
      <c r="B9" s="1">
        <v>800000</v>
      </c>
      <c r="C9" s="1">
        <v>22500</v>
      </c>
      <c r="D9" s="2">
        <v>0.2</v>
      </c>
    </row>
    <row r="10" spans="1:5" ht="15.75" customHeight="1" x14ac:dyDescent="0.25">
      <c r="A10" s="1">
        <v>800000</v>
      </c>
      <c r="B10" s="1">
        <v>2000000</v>
      </c>
      <c r="C10" s="1">
        <v>102500</v>
      </c>
      <c r="D10" s="2">
        <v>0.25</v>
      </c>
    </row>
    <row r="11" spans="1:5" ht="15.75" customHeight="1" x14ac:dyDescent="0.25">
      <c r="A11" s="1">
        <v>2000000</v>
      </c>
      <c r="B11" s="1">
        <v>8000000</v>
      </c>
      <c r="C11" s="1">
        <v>402500</v>
      </c>
      <c r="D11" s="2">
        <v>0.3</v>
      </c>
    </row>
    <row r="12" spans="1:5" ht="15.75" customHeight="1" x14ac:dyDescent="0.25">
      <c r="A12" s="1">
        <v>8000000</v>
      </c>
      <c r="C12" s="1">
        <v>2202500</v>
      </c>
      <c r="D12" s="2">
        <v>0.35</v>
      </c>
    </row>
    <row r="15" spans="1:5" ht="15.75" customHeight="1" x14ac:dyDescent="0.25">
      <c r="A15" s="1"/>
    </row>
    <row r="16" spans="1:5" ht="15.75" customHeight="1" x14ac:dyDescent="0.25">
      <c r="B16" s="1"/>
    </row>
    <row r="17" spans="2:2" ht="15.75" customHeight="1" x14ac:dyDescent="0.25">
      <c r="B1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What Tax Type</vt:lpstr>
      <vt:lpstr>Graduated Tax 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Pinoy Akawntant</dc:creator>
  <dcterms:created xsi:type="dcterms:W3CDTF">2026-01-22T08:12:48Z</dcterms:created>
  <dcterms:modified xsi:type="dcterms:W3CDTF">2026-01-23T04:39:09Z</dcterms:modified>
</cp:coreProperties>
</file>